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0">Лист1!$4:$6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6" i="1"/>
  <c r="I36"/>
  <c r="H36"/>
  <c r="G36"/>
  <c r="F36"/>
  <c r="J35"/>
  <c r="I35"/>
  <c r="H35"/>
  <c r="G35"/>
  <c r="F35"/>
  <c r="J20"/>
  <c r="I20"/>
  <c r="H20"/>
  <c r="G20"/>
  <c r="F20"/>
  <c r="E37"/>
  <c r="G33" l="1"/>
  <c r="F33"/>
  <c r="J33"/>
  <c r="I33"/>
  <c r="H33"/>
  <c r="J30" l="1"/>
  <c r="J29"/>
  <c r="J28"/>
  <c r="J27"/>
  <c r="J25" s="1"/>
  <c r="I30"/>
  <c r="I29"/>
  <c r="I28"/>
  <c r="I27"/>
  <c r="I25" s="1"/>
  <c r="H30"/>
  <c r="H29"/>
  <c r="H28"/>
  <c r="H27"/>
  <c r="H25" s="1"/>
  <c r="G28"/>
  <c r="G27"/>
  <c r="F28"/>
  <c r="F27"/>
  <c r="G25" l="1"/>
  <c r="E28"/>
  <c r="E27"/>
  <c r="F25"/>
  <c r="I14"/>
  <c r="H14"/>
  <c r="E25" l="1"/>
  <c r="J21" l="1"/>
  <c r="G22"/>
  <c r="G21"/>
  <c r="F22"/>
  <c r="F21"/>
  <c r="G30" l="1"/>
  <c r="G29"/>
  <c r="F30"/>
  <c r="F29"/>
  <c r="E30" l="1"/>
  <c r="E29"/>
  <c r="E22" l="1"/>
  <c r="E21"/>
  <c r="E36" l="1"/>
  <c r="E35"/>
  <c r="E33" l="1"/>
  <c r="J14" l="1"/>
  <c r="G14"/>
  <c r="F14"/>
  <c r="E14" l="1"/>
  <c r="I21" l="1"/>
  <c r="I22" l="1"/>
  <c r="H22"/>
  <c r="J38"/>
  <c r="J44" s="1"/>
  <c r="H21"/>
  <c r="G38"/>
  <c r="G44" s="1"/>
  <c r="F38"/>
  <c r="E38" l="1"/>
  <c r="F44"/>
  <c r="E44" l="1"/>
  <c r="E20" l="1"/>
  <c r="H19" l="1"/>
  <c r="H17" s="1"/>
  <c r="I19" l="1"/>
  <c r="I17" s="1"/>
  <c r="J19" l="1"/>
  <c r="J17" s="1"/>
  <c r="G19" l="1"/>
  <c r="G17" s="1"/>
  <c r="F19" l="1"/>
  <c r="F17" l="1"/>
  <c r="E17" s="1"/>
  <c r="E19"/>
  <c r="G13" l="1"/>
  <c r="F13"/>
  <c r="J13" l="1"/>
  <c r="H13"/>
  <c r="E13" s="1"/>
  <c r="I13"/>
  <c r="J12" l="1"/>
  <c r="J42" s="1"/>
  <c r="G12"/>
  <c r="G42" s="1"/>
  <c r="H12"/>
  <c r="H42" s="1"/>
  <c r="I12"/>
  <c r="I42" s="1"/>
  <c r="F11" l="1"/>
  <c r="F41" l="1"/>
  <c r="J11"/>
  <c r="I11"/>
  <c r="H11"/>
  <c r="G11"/>
  <c r="E11" s="1"/>
  <c r="I9" l="1"/>
  <c r="I41"/>
  <c r="I39" s="1"/>
  <c r="G9"/>
  <c r="G41"/>
  <c r="G39" s="1"/>
  <c r="H9"/>
  <c r="H41"/>
  <c r="H39" s="1"/>
  <c r="J41"/>
  <c r="J39" s="1"/>
  <c r="J9"/>
  <c r="E41" l="1"/>
  <c r="F12" l="1"/>
  <c r="E12" l="1"/>
  <c r="F42"/>
  <c r="F9"/>
  <c r="E9" s="1"/>
  <c r="E42" l="1"/>
  <c r="E39" s="1"/>
  <c r="F39"/>
</calcChain>
</file>

<file path=xl/sharedStrings.xml><?xml version="1.0" encoding="utf-8"?>
<sst xmlns="http://schemas.openxmlformats.org/spreadsheetml/2006/main" count="67" uniqueCount="39">
  <si>
    <t>№№ п/п</t>
  </si>
  <si>
    <t>Срок выполнения (квартал, год)</t>
  </si>
  <si>
    <t>Объемы финансирования, тыс. рублей</t>
  </si>
  <si>
    <t>Всего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</si>
  <si>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</si>
  <si>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</si>
  <si>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</si>
  <si>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</si>
  <si>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</si>
  <si>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</si>
  <si>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</si>
  <si>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</si>
  <si>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</si>
  <si>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</si>
  <si>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Цель: Обеспечение сохранности, улучшение технического состояния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</si>
  <si>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Подпрограмма 1 "Содержание и ремонт автомобильных дорог общего пользования местного значения на территории муниципального образования сельское поселение Ловозеро Ловозерского района"</t>
  </si>
  <si>
    <t>Всего по Подпрограмме 1</t>
  </si>
  <si>
    <t>1.</t>
  </si>
  <si>
    <t>2.</t>
  </si>
  <si>
    <t>Всего по Подпрограмме 2</t>
  </si>
  <si>
    <t xml:space="preserve">Наименование Подпрограммы, ВЦП, цель, </t>
  </si>
  <si>
    <t>3.</t>
  </si>
  <si>
    <t>4.</t>
  </si>
  <si>
    <t>Ведомственная целевая программа "Транспортное обслуживание населения между поселениями Ловозерского района</t>
  </si>
  <si>
    <t>Цель: Организация транспортного обслуживания населения в Ловозерском районе автомобильным транспортом общего пользования на социально-значимом муниципальном маршруте с предоставлением льготного проезда отдельным категориям граждан</t>
  </si>
  <si>
    <t>Ведомственная целевая программа "Транспортное обслуживание населения муниципального образования сельское поселение Ловозеро Ловозерского района</t>
  </si>
  <si>
    <t>Всего по ВЦП</t>
  </si>
  <si>
    <t>Всего по Программе</t>
  </si>
  <si>
    <r>
      <t>Источники финансирования</t>
    </r>
    <r>
      <rPr>
        <sz val="9"/>
        <color theme="1"/>
        <rFont val="Calibri"/>
        <family val="2"/>
        <charset val="204"/>
      </rPr>
      <t>¹</t>
    </r>
  </si>
  <si>
    <t>Цель: Реализация мероприятий в области обеспечения безопасности дорожного движения, улучшения информационного обеспечения деятельности системы правонарушений в сфере обеспечения безопасности дорожного движения</t>
  </si>
  <si>
    <t>Подпрограмма 2 "Повышение безопасности дорожного движения"</t>
  </si>
  <si>
    <t>2020 год</t>
  </si>
  <si>
    <t>2021 год</t>
  </si>
  <si>
    <t>2022 год</t>
  </si>
  <si>
    <t>2023 год</t>
  </si>
  <si>
    <t>2024 год</t>
  </si>
  <si>
    <t xml:space="preserve">Цель: Обеспечение потребностей населения в авиационных транспортных услугах и продовольственных товарах (за исключением подакцизных) на территории муниципального образования сельское поселение Ловозеро Ловозерского района </t>
  </si>
  <si>
    <t>Приложение 9</t>
  </si>
  <si>
    <t>Финансовое обеспечение муниципальной программы муниципального образования Ловозерский район "Транспортное обслуживание населения в Ловозерском районе" на 2020 - 2024 годы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</si>
</sst>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"/>
    <numFmt numFmtId="166" formatCode="0.0000"/>
    <numFmt numFmtId="167" formatCode="#,##0.0000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/>
    <xf numFmtId="0" fontId="3" fillId="0" borderId="4" xfId="0" applyFont="1" applyBorder="1"/>
    <xf numFmtId="0" fontId="1" fillId="0" borderId="0" xfId="0" applyFont="1" applyBorder="1" applyAlignment="1">
      <alignment vertical="top" wrapText="1"/>
    </xf>
    <xf numFmtId="165" fontId="0" fillId="0" borderId="0" xfId="0" applyNumberFormat="1"/>
    <xf numFmtId="166" fontId="3" fillId="0" borderId="1" xfId="0" applyNumberFormat="1" applyFont="1" applyBorder="1"/>
    <xf numFmtId="166" fontId="4" fillId="0" borderId="1" xfId="0" applyNumberFormat="1" applyFont="1" applyBorder="1"/>
    <xf numFmtId="164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left"/>
    </xf>
    <xf numFmtId="166" fontId="4" fillId="0" borderId="6" xfId="0" applyNumberFormat="1" applyFont="1" applyBorder="1" applyAlignment="1">
      <alignment horizontal="left"/>
    </xf>
    <xf numFmtId="166" fontId="4" fillId="0" borderId="7" xfId="0" applyNumberFormat="1" applyFont="1" applyBorder="1" applyAlignment="1">
      <alignment horizontal="left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9;&#1053;&#1048;&#1062;&#1048;&#1055;&#1040;&#1051;&#1068;&#1053;&#1067;&#1045;%20&#1055;&#1056;&#1054;&#1043;&#1056;&#1040;&#1052;&#1052;&#1067;/&#1055;&#1056;&#1054;&#1043;&#1056;&#1040;&#1052;&#1052;&#1067;%20&#1085;&#1072;%202017-2019%20&#1075;&#1086;&#1076;&#1099;/&#1052;&#1055;%20&#1058;&#1088;&#1072;&#1085;&#1089;&#1087;&#1086;&#1088;&#1090;&#1085;&#1086;&#1077;%20&#1086;&#1073;&#1089;&#1083;&#1091;&#1078;&#1080;&#1074;&#1072;&#1085;&#1080;&#1077;%20&#1085;&#1072;&#1089;&#1077;&#1083;&#1077;&#1085;&#1080;&#1103;%20&#1074;%20&#1051;&#1086;&#1074;&#1086;&#1079;&#1077;&#1088;&#1089;&#1082;&#1086;&#1084;%20&#1088;&#1072;&#1081;&#1086;&#1085;&#1077;/&#1057;&#1042;&#1054;&#1044;/&#1055;&#1088;&#1080;&#1083;&#1086;&#1078;&#1077;&#1085;&#1080;&#1077;%20&#8470;%20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0">
          <cell r="C10">
            <v>3900.12</v>
          </cell>
          <cell r="D10">
            <v>3520</v>
          </cell>
          <cell r="E10">
            <v>4320</v>
          </cell>
          <cell r="F10">
            <v>3820</v>
          </cell>
          <cell r="G10">
            <v>4120</v>
          </cell>
        </row>
        <row r="11">
          <cell r="C11">
            <v>4769.1905200000001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1">
          <cell r="C11">
            <v>285</v>
          </cell>
          <cell r="D11">
            <v>345</v>
          </cell>
          <cell r="E11">
            <v>265</v>
          </cell>
          <cell r="F11">
            <v>265</v>
          </cell>
          <cell r="G11">
            <v>295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F14">
            <v>0</v>
          </cell>
        </row>
        <row r="21">
          <cell r="E21">
            <v>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76">
          <cell r="F76">
            <v>0</v>
          </cell>
          <cell r="G76">
            <v>0</v>
          </cell>
          <cell r="H76">
            <v>0</v>
          </cell>
        </row>
        <row r="77">
          <cell r="F77">
            <v>0</v>
          </cell>
          <cell r="G77">
            <v>0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1">
          <cell r="C11">
            <v>3486.788</v>
          </cell>
          <cell r="D11">
            <v>3626.26</v>
          </cell>
          <cell r="E11">
            <v>3771.31</v>
          </cell>
          <cell r="F11">
            <v>3922.1619999999998</v>
          </cell>
          <cell r="G11">
            <v>4079.049</v>
          </cell>
        </row>
        <row r="12">
          <cell r="C12">
            <v>1.0029999999999999</v>
          </cell>
          <cell r="E12">
            <v>1.0029999999999999</v>
          </cell>
          <cell r="F12">
            <v>1.0029999999999999</v>
          </cell>
          <cell r="G12">
            <v>1.0029999999999999</v>
          </cell>
        </row>
        <row r="13">
          <cell r="E13">
            <v>0</v>
          </cell>
          <cell r="F13">
            <v>0</v>
          </cell>
          <cell r="G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1">
          <cell r="F21">
            <v>800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1">
          <cell r="C11">
            <v>1980.7</v>
          </cell>
          <cell r="D11">
            <v>1980.7</v>
          </cell>
          <cell r="E11">
            <v>1980.7</v>
          </cell>
          <cell r="F11">
            <v>1980.7</v>
          </cell>
          <cell r="G11">
            <v>1980.7</v>
          </cell>
        </row>
        <row r="13">
          <cell r="C13">
            <v>35262.76586</v>
          </cell>
          <cell r="D13">
            <v>35262.76586</v>
          </cell>
          <cell r="E13">
            <v>35262.76586</v>
          </cell>
          <cell r="F13">
            <v>35262.76586</v>
          </cell>
          <cell r="G13">
            <v>35262.76586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8"/>
  <sheetViews>
    <sheetView tabSelected="1" view="pageBreakPreview" topLeftCell="A25" zoomScale="130" zoomScaleNormal="115" zoomScaleSheetLayoutView="130" workbookViewId="0">
      <selection activeCell="J42" sqref="J42"/>
    </sheetView>
  </sheetViews>
  <sheetFormatPr defaultRowHeight="15"/>
  <cols>
    <col min="1" max="1" width="4.140625" customWidth="1"/>
    <col min="2" max="2" width="23.140625" customWidth="1"/>
    <col min="3" max="3" width="9.42578125" customWidth="1"/>
    <col min="4" max="4" width="14.28515625" customWidth="1"/>
    <col min="5" max="5" width="11.5703125" customWidth="1"/>
    <col min="6" max="6" width="10.140625" customWidth="1"/>
    <col min="7" max="10" width="10.85546875" customWidth="1"/>
  </cols>
  <sheetData>
    <row r="1" spans="1:15" ht="17.25" customHeight="1">
      <c r="F1" s="28"/>
      <c r="G1" s="29"/>
      <c r="H1" s="29"/>
      <c r="I1" s="29"/>
      <c r="J1" s="29"/>
    </row>
    <row r="2" spans="1:15">
      <c r="A2" s="47" t="s">
        <v>37</v>
      </c>
      <c r="B2" s="47"/>
      <c r="C2" s="47"/>
      <c r="D2" s="47"/>
      <c r="E2" s="47"/>
      <c r="F2" s="47"/>
      <c r="G2" s="47"/>
      <c r="H2" s="47"/>
      <c r="I2" s="47"/>
      <c r="J2" s="47"/>
      <c r="K2" s="1"/>
    </row>
    <row r="3" spans="1:15" ht="26.25" customHeight="1">
      <c r="A3" s="48" t="s">
        <v>38</v>
      </c>
      <c r="B3" s="48"/>
      <c r="C3" s="48"/>
      <c r="D3" s="48"/>
      <c r="E3" s="48"/>
      <c r="F3" s="48"/>
      <c r="G3" s="48"/>
      <c r="H3" s="48"/>
      <c r="I3" s="48"/>
      <c r="J3" s="48"/>
      <c r="K3" s="1"/>
    </row>
    <row r="4" spans="1:15" ht="15" customHeight="1">
      <c r="A4" s="53" t="s">
        <v>0</v>
      </c>
      <c r="B4" s="53" t="s">
        <v>20</v>
      </c>
      <c r="C4" s="53" t="s">
        <v>1</v>
      </c>
      <c r="D4" s="53" t="s">
        <v>28</v>
      </c>
      <c r="E4" s="52" t="s">
        <v>2</v>
      </c>
      <c r="F4" s="52"/>
      <c r="G4" s="52"/>
      <c r="H4" s="52"/>
      <c r="I4" s="52"/>
      <c r="J4" s="52"/>
      <c r="K4" s="1"/>
    </row>
    <row r="5" spans="1:15" ht="31.5" customHeight="1">
      <c r="A5" s="53"/>
      <c r="B5" s="53"/>
      <c r="C5" s="53"/>
      <c r="D5" s="53"/>
      <c r="E5" s="9" t="s">
        <v>3</v>
      </c>
      <c r="F5" s="27" t="s">
        <v>31</v>
      </c>
      <c r="G5" s="27" t="s">
        <v>32</v>
      </c>
      <c r="H5" s="27" t="s">
        <v>33</v>
      </c>
      <c r="I5" s="27" t="s">
        <v>34</v>
      </c>
      <c r="J5" s="27" t="s">
        <v>35</v>
      </c>
      <c r="K5" s="2"/>
      <c r="L5" s="3"/>
    </row>
    <row r="6" spans="1:1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"/>
    </row>
    <row r="7" spans="1:15" ht="26.25" customHeight="1">
      <c r="A7" s="30" t="s">
        <v>17</v>
      </c>
      <c r="B7" s="33" t="s">
        <v>15</v>
      </c>
      <c r="C7" s="34"/>
      <c r="D7" s="34"/>
      <c r="E7" s="34"/>
      <c r="F7" s="34"/>
      <c r="G7" s="34"/>
      <c r="H7" s="34"/>
      <c r="I7" s="34"/>
      <c r="J7" s="35"/>
      <c r="K7" s="1"/>
    </row>
    <row r="8" spans="1:15" ht="26.25" customHeight="1">
      <c r="A8" s="31"/>
      <c r="B8" s="33" t="s">
        <v>14</v>
      </c>
      <c r="C8" s="34"/>
      <c r="D8" s="34"/>
      <c r="E8" s="34"/>
      <c r="F8" s="34"/>
      <c r="G8" s="34"/>
      <c r="H8" s="34"/>
      <c r="I8" s="34"/>
      <c r="J8" s="35"/>
      <c r="K8" s="1"/>
    </row>
    <row r="9" spans="1:15" ht="15" customHeight="1">
      <c r="A9" s="31"/>
      <c r="B9" s="37" t="s">
        <v>16</v>
      </c>
      <c r="C9" s="30" t="s">
        <v>11</v>
      </c>
      <c r="D9" s="16" t="s">
        <v>4</v>
      </c>
      <c r="E9" s="18">
        <f>F9+G9+H9+I9+J9</f>
        <v>24449.310519999999</v>
      </c>
      <c r="F9" s="18">
        <f>F11+F12</f>
        <v>8669.3105199999991</v>
      </c>
      <c r="G9" s="18">
        <f>G11+G12</f>
        <v>3520</v>
      </c>
      <c r="H9" s="18">
        <f t="shared" ref="H9:I9" si="0">H11+H12</f>
        <v>4320</v>
      </c>
      <c r="I9" s="18">
        <f t="shared" si="0"/>
        <v>3820</v>
      </c>
      <c r="J9" s="18">
        <f t="shared" ref="J9" si="1">SUM(J10:J14)</f>
        <v>4120</v>
      </c>
      <c r="K9" s="1"/>
    </row>
    <row r="10" spans="1:15">
      <c r="A10" s="31"/>
      <c r="B10" s="38"/>
      <c r="C10" s="31"/>
      <c r="D10" s="55" t="s">
        <v>5</v>
      </c>
      <c r="E10" s="56"/>
      <c r="F10" s="56"/>
      <c r="G10" s="56"/>
      <c r="H10" s="56"/>
      <c r="I10" s="56"/>
      <c r="J10" s="57"/>
      <c r="K10" s="1"/>
      <c r="O10" s="15"/>
    </row>
    <row r="11" spans="1:15">
      <c r="A11" s="31"/>
      <c r="B11" s="38"/>
      <c r="C11" s="31"/>
      <c r="D11" s="17" t="s">
        <v>6</v>
      </c>
      <c r="E11" s="22">
        <f>F11+G11+H11+I11+J11</f>
        <v>19680.12</v>
      </c>
      <c r="F11" s="22">
        <f>[1]Лист2!$C$10</f>
        <v>3900.12</v>
      </c>
      <c r="G11" s="22">
        <f>[1]Лист2!$D$10</f>
        <v>3520</v>
      </c>
      <c r="H11" s="22">
        <f>[1]Лист2!$E$10</f>
        <v>4320</v>
      </c>
      <c r="I11" s="22">
        <f>[1]Лист2!$F$10</f>
        <v>3820</v>
      </c>
      <c r="J11" s="22">
        <f>[1]Лист2!$G$10</f>
        <v>4120</v>
      </c>
      <c r="K11" s="1"/>
    </row>
    <row r="12" spans="1:15" ht="15" customHeight="1">
      <c r="A12" s="31"/>
      <c r="B12" s="38"/>
      <c r="C12" s="31"/>
      <c r="D12" s="17" t="s">
        <v>7</v>
      </c>
      <c r="E12" s="19">
        <f>F12+G12+H12+I12+J12</f>
        <v>4769.1905200000001</v>
      </c>
      <c r="F12" s="19">
        <f>[1]Лист2!$C$11</f>
        <v>4769.1905200000001</v>
      </c>
      <c r="G12" s="19">
        <f>[1]Лист2!$D$11</f>
        <v>0</v>
      </c>
      <c r="H12" s="19">
        <f>[1]Лист2!$E$11</f>
        <v>0</v>
      </c>
      <c r="I12" s="19">
        <f>[1]Лист2!$F$11</f>
        <v>0</v>
      </c>
      <c r="J12" s="19">
        <f>[1]Лист2!$G$11</f>
        <v>0</v>
      </c>
      <c r="K12" s="1"/>
    </row>
    <row r="13" spans="1:15" ht="15" customHeight="1">
      <c r="A13" s="31"/>
      <c r="B13" s="38"/>
      <c r="C13" s="31"/>
      <c r="D13" s="11" t="s">
        <v>8</v>
      </c>
      <c r="E13" s="19">
        <f>F13+G13+H13+I13+J15</f>
        <v>0</v>
      </c>
      <c r="F13" s="26">
        <f>[1]Лист2!$C$13</f>
        <v>0</v>
      </c>
      <c r="G13" s="26">
        <f>[1]Лист2!$D$13</f>
        <v>0</v>
      </c>
      <c r="H13" s="26">
        <f>[1]Лист2!$E$13</f>
        <v>0</v>
      </c>
      <c r="I13" s="26">
        <f>[1]Лист2!$E$13</f>
        <v>0</v>
      </c>
      <c r="J13" s="26">
        <f>[1]Лист2!$E$13</f>
        <v>0</v>
      </c>
      <c r="K13" s="1"/>
    </row>
    <row r="14" spans="1:15" ht="15" customHeight="1">
      <c r="A14" s="32"/>
      <c r="B14" s="39"/>
      <c r="C14" s="32"/>
      <c r="D14" s="11" t="s">
        <v>9</v>
      </c>
      <c r="E14" s="19">
        <f>F14+G14+H14+I14+J16</f>
        <v>0</v>
      </c>
      <c r="F14" s="26">
        <f>[1]Лист2!$C$14</f>
        <v>0</v>
      </c>
      <c r="G14" s="26">
        <f>[1]Лист2!$D$14</f>
        <v>0</v>
      </c>
      <c r="H14" s="26">
        <f>[1]Лист2!$E$14</f>
        <v>0</v>
      </c>
      <c r="I14" s="26">
        <f>[1]Лист2!$E$14</f>
        <v>0</v>
      </c>
      <c r="J14" s="26">
        <f>[1]Лист2!$E$14</f>
        <v>0</v>
      </c>
      <c r="K14" s="1"/>
    </row>
    <row r="15" spans="1:15" ht="12" customHeight="1">
      <c r="A15" s="30" t="s">
        <v>18</v>
      </c>
      <c r="B15" s="49" t="s">
        <v>30</v>
      </c>
      <c r="C15" s="50"/>
      <c r="D15" s="50"/>
      <c r="E15" s="50"/>
      <c r="F15" s="50"/>
      <c r="G15" s="50"/>
      <c r="H15" s="50"/>
      <c r="I15" s="50"/>
      <c r="J15" s="51"/>
      <c r="K15" s="1"/>
    </row>
    <row r="16" spans="1:15" ht="39.75" customHeight="1">
      <c r="A16" s="54"/>
      <c r="B16" s="58" t="s">
        <v>29</v>
      </c>
      <c r="C16" s="59"/>
      <c r="D16" s="59"/>
      <c r="E16" s="59"/>
      <c r="F16" s="59"/>
      <c r="G16" s="59"/>
      <c r="H16" s="59"/>
      <c r="I16" s="59"/>
      <c r="J16" s="60"/>
      <c r="K16" s="14"/>
      <c r="L16" s="14"/>
      <c r="M16" s="14"/>
      <c r="N16" s="14"/>
      <c r="O16" s="14"/>
    </row>
    <row r="17" spans="1:11" ht="15" customHeight="1">
      <c r="A17" s="31"/>
      <c r="B17" s="38" t="s">
        <v>19</v>
      </c>
      <c r="C17" s="31" t="s">
        <v>11</v>
      </c>
      <c r="D17" s="13" t="s">
        <v>4</v>
      </c>
      <c r="E17" s="24">
        <f>F17+G17+H17+I17+J17</f>
        <v>1455</v>
      </c>
      <c r="F17" s="23">
        <f>F19</f>
        <v>285</v>
      </c>
      <c r="G17" s="23">
        <f>G19</f>
        <v>345</v>
      </c>
      <c r="H17" s="23">
        <f t="shared" ref="H17:J17" si="2">H19</f>
        <v>265</v>
      </c>
      <c r="I17" s="23">
        <f t="shared" si="2"/>
        <v>265</v>
      </c>
      <c r="J17" s="23">
        <f t="shared" si="2"/>
        <v>295</v>
      </c>
      <c r="K17" s="1"/>
    </row>
    <row r="18" spans="1:11" ht="15" customHeight="1">
      <c r="A18" s="31"/>
      <c r="B18" s="38"/>
      <c r="C18" s="31"/>
      <c r="D18" s="40" t="s">
        <v>5</v>
      </c>
      <c r="E18" s="41"/>
      <c r="F18" s="41"/>
      <c r="G18" s="41"/>
      <c r="H18" s="41"/>
      <c r="I18" s="41"/>
      <c r="J18" s="42"/>
      <c r="K18" s="1"/>
    </row>
    <row r="19" spans="1:11" ht="15" customHeight="1">
      <c r="A19" s="31"/>
      <c r="B19" s="38"/>
      <c r="C19" s="31"/>
      <c r="D19" s="11" t="s">
        <v>6</v>
      </c>
      <c r="E19" s="19">
        <f>SUM(F19:J19)</f>
        <v>1455</v>
      </c>
      <c r="F19" s="25">
        <f>[2]Лист2!$C$11</f>
        <v>285</v>
      </c>
      <c r="G19" s="19">
        <f>[2]Лист2!$D$11</f>
        <v>345</v>
      </c>
      <c r="H19" s="19">
        <f>[2]Лист2!$E$11</f>
        <v>265</v>
      </c>
      <c r="I19" s="19">
        <f>[2]Лист2!$F$11</f>
        <v>265</v>
      </c>
      <c r="J19" s="19">
        <f>[2]Лист2!$G$11</f>
        <v>295</v>
      </c>
      <c r="K19" s="1"/>
    </row>
    <row r="20" spans="1:11" ht="15" customHeight="1">
      <c r="A20" s="31"/>
      <c r="B20" s="38"/>
      <c r="C20" s="31"/>
      <c r="D20" s="11" t="s">
        <v>7</v>
      </c>
      <c r="E20" s="26">
        <f>SUM(F20:J20)</f>
        <v>0</v>
      </c>
      <c r="F20" s="26">
        <f>[2]Лист2!$C$12</f>
        <v>0</v>
      </c>
      <c r="G20" s="26">
        <f>[2]Лист2!$D$12</f>
        <v>0</v>
      </c>
      <c r="H20" s="26">
        <f>[2]Лист2!$E$12</f>
        <v>0</v>
      </c>
      <c r="I20" s="26">
        <f>[2]Лист2!$F$12</f>
        <v>0</v>
      </c>
      <c r="J20" s="26">
        <f>[2]Лист2!$G$12</f>
        <v>0</v>
      </c>
      <c r="K20" s="1"/>
    </row>
    <row r="21" spans="1:11" ht="15" customHeight="1">
      <c r="A21" s="31"/>
      <c r="B21" s="38"/>
      <c r="C21" s="31"/>
      <c r="D21" s="11" t="s">
        <v>8</v>
      </c>
      <c r="E21" s="26">
        <f t="shared" ref="E21:E22" si="3">F21+G21+J21</f>
        <v>0</v>
      </c>
      <c r="F21" s="26">
        <f>[3]Лист1!$F$76</f>
        <v>0</v>
      </c>
      <c r="G21" s="26">
        <f>[3]Лист1!$G$76</f>
        <v>0</v>
      </c>
      <c r="H21" s="26">
        <f>[2]Лист2!$E$21</f>
        <v>0</v>
      </c>
      <c r="I21" s="26">
        <f>[2]Лист2!$F$13</f>
        <v>0</v>
      </c>
      <c r="J21" s="26">
        <f>[3]Лист1!$H$76</f>
        <v>0</v>
      </c>
      <c r="K21" s="1"/>
    </row>
    <row r="22" spans="1:11" ht="15" customHeight="1">
      <c r="A22" s="32"/>
      <c r="B22" s="39"/>
      <c r="C22" s="32"/>
      <c r="D22" s="11" t="s">
        <v>9</v>
      </c>
      <c r="E22" s="26">
        <f t="shared" si="3"/>
        <v>0</v>
      </c>
      <c r="F22" s="26">
        <f>[3]Лист1!$F$77</f>
        <v>0</v>
      </c>
      <c r="G22" s="26">
        <f>[3]Лист1!$G$77</f>
        <v>0</v>
      </c>
      <c r="H22" s="26">
        <f>[2]Лист2!$F$14</f>
        <v>0</v>
      </c>
      <c r="I22" s="26">
        <f>[2]Лист2!$F$14</f>
        <v>0</v>
      </c>
      <c r="J22" s="26">
        <v>0</v>
      </c>
      <c r="K22" s="1"/>
    </row>
    <row r="23" spans="1:11" ht="15" customHeight="1">
      <c r="A23" s="30" t="s">
        <v>21</v>
      </c>
      <c r="B23" s="33" t="s">
        <v>23</v>
      </c>
      <c r="C23" s="34"/>
      <c r="D23" s="34"/>
      <c r="E23" s="34"/>
      <c r="F23" s="34"/>
      <c r="G23" s="34"/>
      <c r="H23" s="34"/>
      <c r="I23" s="34"/>
      <c r="J23" s="35"/>
      <c r="K23" s="1"/>
    </row>
    <row r="24" spans="1:11" ht="37.5" customHeight="1">
      <c r="A24" s="31"/>
      <c r="B24" s="33" t="s">
        <v>24</v>
      </c>
      <c r="C24" s="34"/>
      <c r="D24" s="34"/>
      <c r="E24" s="34"/>
      <c r="F24" s="34"/>
      <c r="G24" s="34"/>
      <c r="H24" s="34"/>
      <c r="I24" s="34"/>
      <c r="J24" s="35"/>
      <c r="K24" s="1"/>
    </row>
    <row r="25" spans="1:11" ht="15" customHeight="1">
      <c r="A25" s="31"/>
      <c r="B25" s="37" t="s">
        <v>26</v>
      </c>
      <c r="C25" s="30" t="s">
        <v>11</v>
      </c>
      <c r="D25" s="12" t="s">
        <v>4</v>
      </c>
      <c r="E25" s="18">
        <f>F25+G25+H25+I25+J25</f>
        <v>18890.583999999999</v>
      </c>
      <c r="F25" s="18">
        <f>F27+F28</f>
        <v>3487.7910000000002</v>
      </c>
      <c r="G25" s="18">
        <f t="shared" ref="G25:J25" si="4">G27+G28</f>
        <v>3627.2630000000004</v>
      </c>
      <c r="H25" s="18">
        <f t="shared" si="4"/>
        <v>3772.3130000000001</v>
      </c>
      <c r="I25" s="18">
        <f t="shared" si="4"/>
        <v>3923.165</v>
      </c>
      <c r="J25" s="18">
        <f t="shared" si="4"/>
        <v>4080.0520000000001</v>
      </c>
      <c r="K25" s="1"/>
    </row>
    <row r="26" spans="1:11" ht="15" customHeight="1">
      <c r="A26" s="31"/>
      <c r="B26" s="38"/>
      <c r="C26" s="31"/>
      <c r="D26" s="40" t="s">
        <v>5</v>
      </c>
      <c r="E26" s="41"/>
      <c r="F26" s="41"/>
      <c r="G26" s="41"/>
      <c r="H26" s="41"/>
      <c r="I26" s="41"/>
      <c r="J26" s="42"/>
      <c r="K26" s="1"/>
    </row>
    <row r="27" spans="1:11" ht="15" customHeight="1">
      <c r="A27" s="31"/>
      <c r="B27" s="38"/>
      <c r="C27" s="31"/>
      <c r="D27" s="11" t="s">
        <v>6</v>
      </c>
      <c r="E27" s="19">
        <f>F27+G27+H27+I27+J27</f>
        <v>18885.569</v>
      </c>
      <c r="F27" s="19">
        <f>[4]Лист2!$C$11</f>
        <v>3486.788</v>
      </c>
      <c r="G27" s="19">
        <f>[4]Лист2!$D$11</f>
        <v>3626.26</v>
      </c>
      <c r="H27" s="19">
        <f>[4]Лист2!$E$11</f>
        <v>3771.31</v>
      </c>
      <c r="I27" s="19">
        <f>[4]Лист2!$F$11</f>
        <v>3922.1619999999998</v>
      </c>
      <c r="J27" s="19">
        <f>[4]Лист2!$G$11</f>
        <v>4079.049</v>
      </c>
      <c r="K27" s="1"/>
    </row>
    <row r="28" spans="1:11" ht="15" customHeight="1">
      <c r="A28" s="31"/>
      <c r="B28" s="38"/>
      <c r="C28" s="31"/>
      <c r="D28" s="11" t="s">
        <v>7</v>
      </c>
      <c r="E28" s="19">
        <f>F28+G28+H28+I28+J28</f>
        <v>5.0149999999999997</v>
      </c>
      <c r="F28" s="19">
        <f>[4]Лист2!$C$12</f>
        <v>1.0029999999999999</v>
      </c>
      <c r="G28" s="19">
        <f>[4]Лист2!$E$12</f>
        <v>1.0029999999999999</v>
      </c>
      <c r="H28" s="19">
        <f>[4]Лист2!$E$12</f>
        <v>1.0029999999999999</v>
      </c>
      <c r="I28" s="19">
        <f>[4]Лист2!$F$12</f>
        <v>1.0029999999999999</v>
      </c>
      <c r="J28" s="21">
        <f>[4]Лист2!$G$12</f>
        <v>1.0029999999999999</v>
      </c>
      <c r="K28" s="1"/>
    </row>
    <row r="29" spans="1:11" ht="15" customHeight="1">
      <c r="A29" s="31"/>
      <c r="B29" s="38"/>
      <c r="C29" s="31"/>
      <c r="D29" s="11" t="s">
        <v>8</v>
      </c>
      <c r="E29" s="19">
        <f t="shared" ref="E29:E30" si="5">F29+G29+J29</f>
        <v>0</v>
      </c>
      <c r="F29" s="19">
        <f>[5]Лист1!$F$23</f>
        <v>0</v>
      </c>
      <c r="G29" s="19">
        <f>[5]Лист1!$G$23</f>
        <v>0</v>
      </c>
      <c r="H29" s="19">
        <f>[4]Лист2!$E$13</f>
        <v>0</v>
      </c>
      <c r="I29" s="19">
        <f>[4]Лист2!$F$13</f>
        <v>0</v>
      </c>
      <c r="J29" s="19">
        <f>[4]Лист2!$G$13</f>
        <v>0</v>
      </c>
      <c r="K29" s="1"/>
    </row>
    <row r="30" spans="1:11" ht="15" customHeight="1">
      <c r="A30" s="32"/>
      <c r="B30" s="39"/>
      <c r="C30" s="32"/>
      <c r="D30" s="11" t="s">
        <v>9</v>
      </c>
      <c r="E30" s="19">
        <f t="shared" si="5"/>
        <v>0</v>
      </c>
      <c r="F30" s="19">
        <f>[5]Лист1!$F$24</f>
        <v>0</v>
      </c>
      <c r="G30" s="19">
        <f>[5]Лист1!$G$24</f>
        <v>0</v>
      </c>
      <c r="H30" s="19">
        <f>[4]Лист2!$E$14</f>
        <v>0</v>
      </c>
      <c r="I30" s="19">
        <f>[4]Лист2!$F$14</f>
        <v>0</v>
      </c>
      <c r="J30" s="19">
        <f>[4]Лист2!$G$14</f>
        <v>0</v>
      </c>
      <c r="K30" s="1"/>
    </row>
    <row r="31" spans="1:11" ht="26.25" customHeight="1">
      <c r="A31" s="30" t="s">
        <v>22</v>
      </c>
      <c r="B31" s="33" t="s">
        <v>25</v>
      </c>
      <c r="C31" s="34"/>
      <c r="D31" s="34"/>
      <c r="E31" s="34"/>
      <c r="F31" s="34"/>
      <c r="G31" s="34"/>
      <c r="H31" s="34"/>
      <c r="I31" s="34"/>
      <c r="J31" s="35"/>
      <c r="K31" s="1"/>
    </row>
    <row r="32" spans="1:11" ht="26.25" customHeight="1">
      <c r="A32" s="31"/>
      <c r="B32" s="33" t="s">
        <v>36</v>
      </c>
      <c r="C32" s="34"/>
      <c r="D32" s="34"/>
      <c r="E32" s="34"/>
      <c r="F32" s="34"/>
      <c r="G32" s="34"/>
      <c r="H32" s="34"/>
      <c r="I32" s="34"/>
      <c r="J32" s="35"/>
      <c r="K32" s="1"/>
    </row>
    <row r="33" spans="1:17" ht="15" customHeight="1">
      <c r="A33" s="31"/>
      <c r="B33" s="37" t="s">
        <v>26</v>
      </c>
      <c r="C33" s="30" t="s">
        <v>11</v>
      </c>
      <c r="D33" s="12" t="s">
        <v>4</v>
      </c>
      <c r="E33" s="18">
        <f>E35+E36</f>
        <v>186217.32929999998</v>
      </c>
      <c r="F33" s="18">
        <f>F35+F36</f>
        <v>37243.465859999997</v>
      </c>
      <c r="G33" s="18">
        <f t="shared" ref="G33:J33" si="6">G35+G36</f>
        <v>37243.465859999997</v>
      </c>
      <c r="H33" s="18">
        <f t="shared" si="6"/>
        <v>37243.465859999997</v>
      </c>
      <c r="I33" s="18">
        <f t="shared" si="6"/>
        <v>37243.465859999997</v>
      </c>
      <c r="J33" s="18">
        <f t="shared" si="6"/>
        <v>37243.465859999997</v>
      </c>
      <c r="K33" s="1"/>
    </row>
    <row r="34" spans="1:17" ht="15" customHeight="1">
      <c r="A34" s="31"/>
      <c r="B34" s="38"/>
      <c r="C34" s="31"/>
      <c r="D34" s="40" t="s">
        <v>5</v>
      </c>
      <c r="E34" s="41"/>
      <c r="F34" s="41"/>
      <c r="G34" s="41"/>
      <c r="H34" s="41"/>
      <c r="I34" s="41"/>
      <c r="J34" s="42"/>
      <c r="K34" s="1"/>
    </row>
    <row r="35" spans="1:17" ht="15" customHeight="1">
      <c r="A35" s="31"/>
      <c r="B35" s="38"/>
      <c r="C35" s="31"/>
      <c r="D35" s="11" t="s">
        <v>6</v>
      </c>
      <c r="E35" s="19">
        <f>F35+G35+H35+I35+J35</f>
        <v>9903.5</v>
      </c>
      <c r="F35" s="19">
        <f>[6]Лист2!$C$11</f>
        <v>1980.7</v>
      </c>
      <c r="G35" s="19">
        <f>[6]Лист2!$D$11</f>
        <v>1980.7</v>
      </c>
      <c r="H35" s="19">
        <f>[6]Лист2!$E$11</f>
        <v>1980.7</v>
      </c>
      <c r="I35" s="19">
        <f>[6]Лист2!$F$11</f>
        <v>1980.7</v>
      </c>
      <c r="J35" s="19">
        <f>[6]Лист2!$G$11</f>
        <v>1980.7</v>
      </c>
      <c r="K35" s="1"/>
    </row>
    <row r="36" spans="1:17" ht="15" customHeight="1">
      <c r="A36" s="31"/>
      <c r="B36" s="38"/>
      <c r="C36" s="31"/>
      <c r="D36" s="11" t="s">
        <v>7</v>
      </c>
      <c r="E36" s="19">
        <f>F36+G36+H36+I36+J36</f>
        <v>176313.82929999998</v>
      </c>
      <c r="F36" s="20">
        <f>[6]Лист2!$C$13</f>
        <v>35262.76586</v>
      </c>
      <c r="G36" s="19">
        <f>[6]Лист2!$D$13</f>
        <v>35262.76586</v>
      </c>
      <c r="H36" s="19">
        <f>[6]Лист2!$E$13</f>
        <v>35262.76586</v>
      </c>
      <c r="I36" s="19">
        <f>[6]Лист2!$F$13</f>
        <v>35262.76586</v>
      </c>
      <c r="J36" s="19">
        <f>[6]Лист2!$G$13</f>
        <v>35262.76586</v>
      </c>
      <c r="K36" s="1"/>
    </row>
    <row r="37" spans="1:17" ht="15" customHeight="1">
      <c r="A37" s="31"/>
      <c r="B37" s="38"/>
      <c r="C37" s="31"/>
      <c r="D37" s="11" t="s">
        <v>8</v>
      </c>
      <c r="E37" s="19">
        <f t="shared" ref="E37:E38" si="7">F37+G37+H37+I37+J37</f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"/>
    </row>
    <row r="38" spans="1:17" ht="15" customHeight="1">
      <c r="A38" s="32"/>
      <c r="B38" s="39"/>
      <c r="C38" s="32"/>
      <c r="D38" s="11" t="s">
        <v>9</v>
      </c>
      <c r="E38" s="19">
        <f t="shared" si="7"/>
        <v>0</v>
      </c>
      <c r="F38" s="19">
        <f>[2]Лист2!$C$13</f>
        <v>0</v>
      </c>
      <c r="G38" s="19">
        <f>[2]Лист2!$D$13</f>
        <v>0</v>
      </c>
      <c r="H38" s="19">
        <v>0</v>
      </c>
      <c r="I38" s="19">
        <v>0</v>
      </c>
      <c r="J38" s="19">
        <f>[2]Лист2!$E$13</f>
        <v>0</v>
      </c>
      <c r="K38" s="1"/>
    </row>
    <row r="39" spans="1:17">
      <c r="A39" s="44"/>
      <c r="B39" s="61" t="s">
        <v>27</v>
      </c>
      <c r="C39" s="44"/>
      <c r="D39" s="12" t="s">
        <v>4</v>
      </c>
      <c r="E39" s="18">
        <f>SUM(E40:E44)</f>
        <v>231012.22382000001</v>
      </c>
      <c r="F39" s="18">
        <f>SUM(F40:F44)</f>
        <v>49685.56738</v>
      </c>
      <c r="G39" s="18">
        <f t="shared" ref="G39:J39" si="8">SUM(G40:G44)</f>
        <v>44735.728859999996</v>
      </c>
      <c r="H39" s="18">
        <f t="shared" si="8"/>
        <v>45600.778859999999</v>
      </c>
      <c r="I39" s="18">
        <f t="shared" si="8"/>
        <v>45251.630859999997</v>
      </c>
      <c r="J39" s="18">
        <f t="shared" si="8"/>
        <v>45738.517859999993</v>
      </c>
      <c r="K39" s="1"/>
    </row>
    <row r="40" spans="1:17">
      <c r="A40" s="45"/>
      <c r="B40" s="62"/>
      <c r="C40" s="45"/>
      <c r="D40" s="40" t="s">
        <v>5</v>
      </c>
      <c r="E40" s="41"/>
      <c r="F40" s="41"/>
      <c r="G40" s="41"/>
      <c r="H40" s="41"/>
      <c r="I40" s="41"/>
      <c r="J40" s="42"/>
      <c r="K40" s="1"/>
    </row>
    <row r="41" spans="1:17">
      <c r="A41" s="45"/>
      <c r="B41" s="62"/>
      <c r="C41" s="45"/>
      <c r="D41" s="12" t="s">
        <v>6</v>
      </c>
      <c r="E41" s="18">
        <f>F41+G41+H41+I41+J41</f>
        <v>49924.188999999998</v>
      </c>
      <c r="F41" s="18">
        <f>F11+F19+F27+F35</f>
        <v>9652.6080000000002</v>
      </c>
      <c r="G41" s="18">
        <f t="shared" ref="G41:J41" si="9">G11+G19+G27+G35</f>
        <v>9471.9600000000009</v>
      </c>
      <c r="H41" s="18">
        <f t="shared" si="9"/>
        <v>10337.01</v>
      </c>
      <c r="I41" s="18">
        <f t="shared" si="9"/>
        <v>9987.862000000001</v>
      </c>
      <c r="J41" s="18">
        <f t="shared" si="9"/>
        <v>10474.749</v>
      </c>
      <c r="K41" s="1"/>
    </row>
    <row r="42" spans="1:17">
      <c r="A42" s="45"/>
      <c r="B42" s="62"/>
      <c r="C42" s="45"/>
      <c r="D42" s="12" t="s">
        <v>7</v>
      </c>
      <c r="E42" s="18">
        <f>F42+G42+H42+I42+J42</f>
        <v>181088.03482</v>
      </c>
      <c r="F42" s="18">
        <f>F12+F20+F28+F36</f>
        <v>40032.95938</v>
      </c>
      <c r="G42" s="18">
        <f t="shared" ref="G42:J42" si="10">G12+G20+G28+G36</f>
        <v>35263.768859999996</v>
      </c>
      <c r="H42" s="18">
        <f t="shared" si="10"/>
        <v>35263.768859999996</v>
      </c>
      <c r="I42" s="18">
        <f t="shared" si="10"/>
        <v>35263.768859999996</v>
      </c>
      <c r="J42" s="18">
        <f t="shared" si="10"/>
        <v>35263.768859999996</v>
      </c>
      <c r="K42" s="1"/>
    </row>
    <row r="43" spans="1:17">
      <c r="A43" s="45"/>
      <c r="B43" s="62"/>
      <c r="C43" s="45"/>
      <c r="D43" s="12" t="s">
        <v>8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"/>
    </row>
    <row r="44" spans="1:17">
      <c r="A44" s="46"/>
      <c r="B44" s="63"/>
      <c r="C44" s="46"/>
      <c r="D44" s="12" t="s">
        <v>9</v>
      </c>
      <c r="E44" s="18">
        <f t="shared" ref="E44" si="11">F44+G44+J44</f>
        <v>0</v>
      </c>
      <c r="F44" s="18">
        <f>F14+F22+F30+F38</f>
        <v>0</v>
      </c>
      <c r="G44" s="18">
        <f>G14+G22+G30+G38</f>
        <v>0</v>
      </c>
      <c r="H44" s="18">
        <v>0</v>
      </c>
      <c r="I44" s="18">
        <v>0</v>
      </c>
      <c r="J44" s="18">
        <f>J14+J22+J30+J38</f>
        <v>0</v>
      </c>
      <c r="K44" s="1"/>
    </row>
    <row r="45" spans="1:17" ht="13.5" customHeight="1">
      <c r="A45" s="7"/>
      <c r="B45" s="8" t="s">
        <v>12</v>
      </c>
      <c r="C45" s="8"/>
      <c r="D45" s="8"/>
      <c r="E45" s="8"/>
      <c r="F45" s="8"/>
      <c r="G45" s="8"/>
      <c r="H45" s="8"/>
      <c r="I45" s="8"/>
      <c r="J45" s="8"/>
      <c r="K45" s="1"/>
    </row>
    <row r="46" spans="1:17" ht="23.25" customHeight="1">
      <c r="A46" s="7"/>
      <c r="B46" s="43" t="s">
        <v>13</v>
      </c>
      <c r="C46" s="43"/>
      <c r="D46" s="43"/>
      <c r="E46" s="43"/>
      <c r="F46" s="43"/>
      <c r="G46" s="43"/>
      <c r="H46" s="43"/>
      <c r="I46" s="43"/>
      <c r="J46" s="43"/>
      <c r="K46" s="4"/>
      <c r="L46" s="5"/>
      <c r="M46" s="5"/>
      <c r="N46" s="5"/>
      <c r="O46" s="5"/>
      <c r="P46" s="5"/>
      <c r="Q46" s="5"/>
    </row>
    <row r="47" spans="1:17" ht="12" customHeight="1">
      <c r="A47" s="36" t="s">
        <v>10</v>
      </c>
      <c r="B47" s="36"/>
      <c r="C47" s="36"/>
      <c r="D47" s="36"/>
      <c r="E47" s="36"/>
      <c r="F47" s="36"/>
      <c r="G47" s="36"/>
      <c r="H47" s="36"/>
      <c r="I47" s="36"/>
      <c r="J47" s="36"/>
      <c r="K47" s="1"/>
    </row>
    <row r="48" spans="1:17">
      <c r="A48" s="1"/>
      <c r="B48" s="1"/>
      <c r="C48" s="1"/>
      <c r="D48" s="1"/>
      <c r="E48" s="1"/>
      <c r="F48" s="6"/>
      <c r="G48" s="6"/>
      <c r="H48" s="6"/>
      <c r="I48" s="6"/>
      <c r="J48" s="1"/>
      <c r="K48" s="1"/>
    </row>
  </sheetData>
  <mergeCells count="38">
    <mergeCell ref="B39:B44"/>
    <mergeCell ref="C39:C44"/>
    <mergeCell ref="B17:B22"/>
    <mergeCell ref="C17:C22"/>
    <mergeCell ref="D18:J18"/>
    <mergeCell ref="D40:J40"/>
    <mergeCell ref="A2:J2"/>
    <mergeCell ref="A3:J3"/>
    <mergeCell ref="B7:J7"/>
    <mergeCell ref="B8:J8"/>
    <mergeCell ref="B15:J15"/>
    <mergeCell ref="E4:J4"/>
    <mergeCell ref="A4:A5"/>
    <mergeCell ref="B4:B5"/>
    <mergeCell ref="C4:C5"/>
    <mergeCell ref="D4:D5"/>
    <mergeCell ref="A7:A14"/>
    <mergeCell ref="A15:A22"/>
    <mergeCell ref="D10:J10"/>
    <mergeCell ref="B9:B14"/>
    <mergeCell ref="C9:C14"/>
    <mergeCell ref="B16:J16"/>
    <mergeCell ref="F1:J1"/>
    <mergeCell ref="A31:A38"/>
    <mergeCell ref="B31:J31"/>
    <mergeCell ref="B32:J32"/>
    <mergeCell ref="A47:J47"/>
    <mergeCell ref="B25:B30"/>
    <mergeCell ref="C25:C30"/>
    <mergeCell ref="D26:J26"/>
    <mergeCell ref="B33:B38"/>
    <mergeCell ref="C33:C38"/>
    <mergeCell ref="D34:J34"/>
    <mergeCell ref="B46:J46"/>
    <mergeCell ref="A23:A30"/>
    <mergeCell ref="B23:J23"/>
    <mergeCell ref="B24:J24"/>
    <mergeCell ref="A39:A44"/>
  </mergeCells>
  <pageMargins left="0.70866141732283472" right="0.19685039370078741" top="0.55118110236220474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2019-10-29T08:22:46Z</cp:lastPrinted>
  <dcterms:created xsi:type="dcterms:W3CDTF">2016-05-30T06:12:37Z</dcterms:created>
  <dcterms:modified xsi:type="dcterms:W3CDTF">2019-10-29T08:24:49Z</dcterms:modified>
</cp:coreProperties>
</file>